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2802 A IN2818-IN3400 A IN3416_COMUNICAÇÃO VISUAL\"/>
    </mc:Choice>
  </mc:AlternateContent>
  <xr:revisionPtr revIDLastSave="0" documentId="13_ncr:1_{DA348A40-BFBC-4559-AC65-67F85A3EB3A4}" xr6:coauthVersionLast="47" xr6:coauthVersionMax="47" xr10:uidLastSave="{00000000-0000-0000-0000-000000000000}"/>
  <bookViews>
    <workbookView xWindow="28800" yWindow="0" windowWidth="14400" windowHeight="15600" xr2:uid="{8F557207-5E8F-47BA-9DCA-39258E2C714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/>
  <c r="D8" i="1"/>
  <c r="D7" i="1"/>
  <c r="D6" i="1"/>
  <c r="D15" i="1"/>
  <c r="D13" i="1"/>
  <c r="D10" i="1"/>
  <c r="D9" i="1"/>
  <c r="D17" i="1" l="1"/>
  <c r="E13" i="1" s="1"/>
  <c r="D11" i="1"/>
  <c r="E15" i="1" l="1"/>
  <c r="E8" i="1"/>
  <c r="E9" i="1"/>
  <c r="E14" i="1"/>
  <c r="E7" i="1"/>
  <c r="E16" i="1"/>
  <c r="E10" i="1"/>
  <c r="E6" i="1"/>
</calcChain>
</file>

<file path=xl/sharedStrings.xml><?xml version="1.0" encoding="utf-8"?>
<sst xmlns="http://schemas.openxmlformats.org/spreadsheetml/2006/main" count="40" uniqueCount="30">
  <si>
    <t>Cálculo da Instalação da Comunicação Visual - GARAGEM SEGETRANS</t>
  </si>
  <si>
    <t>ITEM</t>
  </si>
  <si>
    <t>ORÇAMENTO 2562 - ALQUIMIA SIGN</t>
  </si>
  <si>
    <t>M2</t>
  </si>
  <si>
    <t>VALOR</t>
  </si>
  <si>
    <t>LETREIROS INTERNO</t>
  </si>
  <si>
    <t>TOTAL</t>
  </si>
  <si>
    <t>INTERNO</t>
  </si>
  <si>
    <t>EXTERNO</t>
  </si>
  <si>
    <t>LETREIROS  EXTERNO</t>
  </si>
  <si>
    <t>IN56-0005-23</t>
  </si>
  <si>
    <t>INSUMO</t>
  </si>
  <si>
    <t>IN56-0004-23</t>
  </si>
  <si>
    <t>IN56-0007-23</t>
  </si>
  <si>
    <t>IN56-0006-23</t>
  </si>
  <si>
    <t>IN3406</t>
  </si>
  <si>
    <t>IN2808</t>
  </si>
  <si>
    <t>IN3413</t>
  </si>
  <si>
    <t>IN2815</t>
  </si>
  <si>
    <t>IN3414</t>
  </si>
  <si>
    <t>IN2816</t>
  </si>
  <si>
    <t>IN3401</t>
  </si>
  <si>
    <t>IN2803</t>
  </si>
  <si>
    <t>IN3402</t>
  </si>
  <si>
    <t>IN2804</t>
  </si>
  <si>
    <t>IN3403</t>
  </si>
  <si>
    <t>IN2805</t>
  </si>
  <si>
    <t>IN3404</t>
  </si>
  <si>
    <t>IN2806</t>
  </si>
  <si>
    <t>*INSUMO PLACAS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</si>
</sst>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44" fontId="2" fillId="0" borderId="2" xfId="1" applyFont="1" applyBorder="1"/>
    <xf numFmtId="0" fontId="0" fillId="0" borderId="3" xfId="0" applyBorder="1"/>
    <xf numFmtId="0" fontId="0" fillId="0" borderId="2" xfId="0" applyBorder="1"/>
    <xf numFmtId="44" fontId="0" fillId="0" borderId="0" xfId="0" applyNumberFormat="1"/>
    <xf numFmtId="44" fontId="2" fillId="0" borderId="0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4A918-A575-49C3-9774-95C5B960B2A7}">
  <dimension ref="A1:J17"/>
  <sheetViews>
    <sheetView tabSelected="1" workbookViewId="0">
      <selection activeCell="E25" sqref="E25"/>
    </sheetView>
  </sheetViews>
  <sheetFormatPr defaultRowHeight="15" x14ac:dyDescent="0.25"/>
  <cols>
    <col min="2" max="2" width="12.42578125" bestFit="1" customWidth="1"/>
    <col min="5" max="5" width="12.140625" bestFit="1" customWidth="1"/>
    <col min="7" max="7" width="12.140625" bestFit="1" customWidth="1"/>
    <col min="8" max="9" width="12.140625" customWidth="1"/>
    <col min="10" max="10" width="12.42578125" bestFit="1" customWidth="1"/>
  </cols>
  <sheetData>
    <row r="1" spans="1:10" x14ac:dyDescent="0.25">
      <c r="A1" t="s">
        <v>0</v>
      </c>
    </row>
    <row r="2" spans="1:10" x14ac:dyDescent="0.25">
      <c r="A2" t="s">
        <v>2</v>
      </c>
    </row>
    <row r="4" spans="1:10" x14ac:dyDescent="0.25">
      <c r="A4" s="2" t="s">
        <v>5</v>
      </c>
      <c r="B4" s="2"/>
      <c r="C4" s="2"/>
      <c r="D4" s="5"/>
      <c r="E4" s="6"/>
      <c r="F4" s="3" t="s">
        <v>6</v>
      </c>
      <c r="G4" s="4">
        <v>1700</v>
      </c>
      <c r="H4" s="8"/>
      <c r="I4" s="8"/>
      <c r="J4" t="s">
        <v>29</v>
      </c>
    </row>
    <row r="5" spans="1:10" x14ac:dyDescent="0.25">
      <c r="B5" t="s">
        <v>11</v>
      </c>
      <c r="C5" s="1" t="s">
        <v>1</v>
      </c>
      <c r="D5" s="1" t="s">
        <v>3</v>
      </c>
      <c r="E5" s="1" t="s">
        <v>4</v>
      </c>
    </row>
    <row r="6" spans="1:10" x14ac:dyDescent="0.25">
      <c r="A6" t="s">
        <v>7</v>
      </c>
      <c r="B6" t="s">
        <v>15</v>
      </c>
      <c r="C6" s="1">
        <v>1</v>
      </c>
      <c r="D6">
        <f>0.4*0.7*2</f>
        <v>0.55999999999999994</v>
      </c>
      <c r="E6" s="7">
        <f>($G$4*D6)/$D$11</f>
        <v>222.89861859049401</v>
      </c>
      <c r="J6" t="s">
        <v>16</v>
      </c>
    </row>
    <row r="7" spans="1:10" x14ac:dyDescent="0.25">
      <c r="A7" t="s">
        <v>7</v>
      </c>
      <c r="B7" t="s">
        <v>10</v>
      </c>
      <c r="C7" s="1">
        <v>2</v>
      </c>
      <c r="D7">
        <f>0.6*1.9*2</f>
        <v>2.2799999999999998</v>
      </c>
      <c r="E7" s="7">
        <f>($G$4*D7)/$D$11</f>
        <v>907.51580426129703</v>
      </c>
      <c r="J7" t="s">
        <v>12</v>
      </c>
    </row>
    <row r="8" spans="1:10" x14ac:dyDescent="0.25">
      <c r="A8" t="s">
        <v>7</v>
      </c>
      <c r="B8" t="s">
        <v>13</v>
      </c>
      <c r="C8" s="1">
        <v>3</v>
      </c>
      <c r="D8">
        <f>0.21*0.3*2</f>
        <v>0.126</v>
      </c>
      <c r="E8" s="7">
        <f>($G$4*D8)/$D$11</f>
        <v>50.152189182861157</v>
      </c>
      <c r="J8" t="s">
        <v>14</v>
      </c>
    </row>
    <row r="9" spans="1:10" x14ac:dyDescent="0.25">
      <c r="A9" t="s">
        <v>7</v>
      </c>
      <c r="B9" t="s">
        <v>19</v>
      </c>
      <c r="C9" s="1">
        <v>4</v>
      </c>
      <c r="D9">
        <f>2.43*0.3</f>
        <v>0.72899999999999998</v>
      </c>
      <c r="E9" s="7">
        <f>($G$4*D9)/$D$11</f>
        <v>290.16623741512524</v>
      </c>
      <c r="J9" t="s">
        <v>20</v>
      </c>
    </row>
    <row r="10" spans="1:10" x14ac:dyDescent="0.25">
      <c r="A10" t="s">
        <v>7</v>
      </c>
      <c r="B10" t="s">
        <v>17</v>
      </c>
      <c r="C10" s="1">
        <v>5</v>
      </c>
      <c r="D10">
        <f>1.92*0.3</f>
        <v>0.57599999999999996</v>
      </c>
      <c r="E10" s="7">
        <f>($G$4*D10)/$D$11</f>
        <v>229.26715055022242</v>
      </c>
      <c r="J10" t="s">
        <v>18</v>
      </c>
    </row>
    <row r="11" spans="1:10" x14ac:dyDescent="0.25">
      <c r="C11" s="1" t="s">
        <v>6</v>
      </c>
      <c r="D11">
        <f>SUM(D6:D10)</f>
        <v>4.2709999999999999</v>
      </c>
    </row>
    <row r="12" spans="1:10" x14ac:dyDescent="0.25">
      <c r="A12" s="2" t="s">
        <v>9</v>
      </c>
      <c r="B12" s="2"/>
      <c r="C12" s="2"/>
      <c r="D12" s="5"/>
      <c r="E12" s="6"/>
      <c r="F12" s="3" t="s">
        <v>6</v>
      </c>
      <c r="G12" s="4">
        <v>6200</v>
      </c>
      <c r="H12" s="8"/>
      <c r="I12" s="8"/>
    </row>
    <row r="13" spans="1:10" x14ac:dyDescent="0.25">
      <c r="A13" t="s">
        <v>8</v>
      </c>
      <c r="B13" t="s">
        <v>21</v>
      </c>
      <c r="C13" s="1">
        <v>6</v>
      </c>
      <c r="D13">
        <f>1.84*0.635</f>
        <v>1.1684000000000001</v>
      </c>
      <c r="E13" s="7">
        <f>($G$12*D13)/$D$17</f>
        <v>506.88386022363107</v>
      </c>
      <c r="J13" t="s">
        <v>22</v>
      </c>
    </row>
    <row r="14" spans="1:10" x14ac:dyDescent="0.25">
      <c r="A14" t="s">
        <v>8</v>
      </c>
      <c r="B14" t="s">
        <v>23</v>
      </c>
      <c r="C14" s="1">
        <v>7</v>
      </c>
      <c r="D14">
        <f>1.7*2.35*2</f>
        <v>7.99</v>
      </c>
      <c r="E14" s="7">
        <f t="shared" ref="E14:E16" si="0">($G$12*D14)/$D$17</f>
        <v>3466.2804203926839</v>
      </c>
      <c r="J14" t="s">
        <v>24</v>
      </c>
    </row>
    <row r="15" spans="1:10" x14ac:dyDescent="0.25">
      <c r="A15" t="s">
        <v>8</v>
      </c>
      <c r="B15" t="s">
        <v>25</v>
      </c>
      <c r="C15" s="1">
        <v>8</v>
      </c>
      <c r="D15">
        <f>3.65*0.42</f>
        <v>1.5329999999999999</v>
      </c>
      <c r="E15" s="7">
        <f t="shared" si="0"/>
        <v>665.05730719173778</v>
      </c>
      <c r="J15" t="s">
        <v>26</v>
      </c>
    </row>
    <row r="16" spans="1:10" x14ac:dyDescent="0.25">
      <c r="A16" t="s">
        <v>8</v>
      </c>
      <c r="B16" t="s">
        <v>27</v>
      </c>
      <c r="C16" s="1">
        <v>9</v>
      </c>
      <c r="D16">
        <f>1.5*0.8*3</f>
        <v>3.6000000000000005</v>
      </c>
      <c r="E16" s="7">
        <f t="shared" si="0"/>
        <v>1561.7784121919478</v>
      </c>
      <c r="J16" t="s">
        <v>28</v>
      </c>
    </row>
    <row r="17" spans="3:4" x14ac:dyDescent="0.25">
      <c r="C17" t="s">
        <v>6</v>
      </c>
      <c r="D17">
        <f>SUM(D13:D16)</f>
        <v>14.291399999999999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Nathalia Araújo</cp:lastModifiedBy>
  <dcterms:created xsi:type="dcterms:W3CDTF">2023-09-29T16:26:55Z</dcterms:created>
  <dcterms:modified xsi:type="dcterms:W3CDTF">2023-09-29T17:51:19Z</dcterms:modified>
</cp:coreProperties>
</file>